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45" yWindow="210" windowWidth="24420" windowHeight="12015" activeTab="1"/>
  </bookViews>
  <sheets>
    <sheet name="планировалось" sheetId="1" r:id="rId1"/>
    <sheet name="реали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9" i="2"/>
  <c r="D47"/>
  <c r="D44"/>
  <c r="D41"/>
  <c r="D39"/>
  <c r="D36"/>
  <c r="D34"/>
  <c r="D32"/>
  <c r="I6"/>
  <c r="G21"/>
  <c r="G14"/>
  <c r="F20"/>
  <c r="F19"/>
  <c r="F18"/>
  <c r="F16"/>
  <c r="F15"/>
  <c r="F13"/>
  <c r="F12"/>
  <c r="F11"/>
  <c r="F10"/>
  <c r="F8"/>
  <c r="F7"/>
  <c r="F6"/>
  <c r="F5"/>
  <c r="F4"/>
  <c r="F3"/>
  <c r="F22" s="1"/>
  <c r="M22"/>
  <c r="E47" s="1"/>
  <c r="M17"/>
  <c r="D48" s="1"/>
  <c r="E22" i="1"/>
  <c r="K5"/>
  <c r="E20" i="2"/>
  <c r="E19"/>
  <c r="E18"/>
  <c r="G17"/>
  <c r="E16"/>
  <c r="G16"/>
  <c r="E15"/>
  <c r="E13"/>
  <c r="E12"/>
  <c r="E11"/>
  <c r="E10"/>
  <c r="G9"/>
  <c r="E8"/>
  <c r="E7"/>
  <c r="E6"/>
  <c r="G6"/>
  <c r="E5"/>
  <c r="E4"/>
  <c r="G4" s="1"/>
  <c r="E3"/>
  <c r="E22" s="1"/>
  <c r="H21" i="1"/>
  <c r="G20"/>
  <c r="F20"/>
  <c r="G19"/>
  <c r="F19"/>
  <c r="G18"/>
  <c r="F18"/>
  <c r="G17"/>
  <c r="F17"/>
  <c r="G16"/>
  <c r="F16"/>
  <c r="G15"/>
  <c r="F15"/>
  <c r="G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G22" s="1"/>
  <c r="F3"/>
  <c r="E31" i="2" l="1"/>
  <c r="E33"/>
  <c r="E35"/>
  <c r="E38"/>
  <c r="E40"/>
  <c r="E43"/>
  <c r="E46"/>
  <c r="E48"/>
  <c r="F48" s="1"/>
  <c r="F47"/>
  <c r="E32"/>
  <c r="F32" s="1"/>
  <c r="E34"/>
  <c r="F34" s="1"/>
  <c r="E36"/>
  <c r="F36" s="1"/>
  <c r="E39"/>
  <c r="F39" s="1"/>
  <c r="E41"/>
  <c r="F41" s="1"/>
  <c r="E44"/>
  <c r="F44" s="1"/>
  <c r="G8"/>
  <c r="D31"/>
  <c r="D33"/>
  <c r="F33" s="1"/>
  <c r="D35"/>
  <c r="F35" s="1"/>
  <c r="D38"/>
  <c r="F38" s="1"/>
  <c r="D40"/>
  <c r="F40" s="1"/>
  <c r="D43"/>
  <c r="F43" s="1"/>
  <c r="D46"/>
  <c r="F46" s="1"/>
  <c r="G11"/>
  <c r="G13"/>
  <c r="G19"/>
  <c r="G5"/>
  <c r="G7"/>
  <c r="G10"/>
  <c r="G12"/>
  <c r="G15"/>
  <c r="G18"/>
  <c r="G20"/>
  <c r="G3"/>
  <c r="D22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F22"/>
  <c r="E50" i="2" l="1"/>
  <c r="F31"/>
  <c r="D50"/>
  <c r="F50" s="1"/>
  <c r="G22"/>
  <c r="H22" i="1"/>
</calcChain>
</file>

<file path=xl/sharedStrings.xml><?xml version="1.0" encoding="utf-8"?>
<sst xmlns="http://schemas.openxmlformats.org/spreadsheetml/2006/main" count="108" uniqueCount="58">
  <si>
    <t>№</t>
  </si>
  <si>
    <t>ДПК «Адмиралтеец»</t>
  </si>
  <si>
    <t>ДПК «Борки»</t>
  </si>
  <si>
    <t>ДК «Василеостровец»</t>
  </si>
  <si>
    <t>ДПК «Возрождение»</t>
  </si>
  <si>
    <t>ДПК «Дом ученых»</t>
  </si>
  <si>
    <t>ДПК «Дружба»</t>
  </si>
  <si>
    <t>ДПК «Кировский»</t>
  </si>
  <si>
    <t>ДПК «Маяк»</t>
  </si>
  <si>
    <t>ДПК «Моряк»</t>
  </si>
  <si>
    <t>ДПК «Октябрь»</t>
  </si>
  <si>
    <t>ДПК «Орехово-Северное»</t>
  </si>
  <si>
    <t>12с</t>
  </si>
  <si>
    <t>ДПК «Орехово-Южный»</t>
  </si>
  <si>
    <t>ДПКП-1 Петроградского р-на</t>
  </si>
  <si>
    <t>ДНТ5 «Петроградец»</t>
  </si>
  <si>
    <t>ДНТ «Свердловец»</t>
  </si>
  <si>
    <t>ДК «Светлана»</t>
  </si>
  <si>
    <t>ДНТ «Смольнинское»</t>
  </si>
  <si>
    <t>ДНТ «Энергетик»</t>
  </si>
  <si>
    <r>
      <t>ДЭК «Орехово-Северное»</t>
    </r>
    <r>
      <rPr>
        <b/>
        <sz val="12"/>
        <color theme="1"/>
        <rFont val="Times New Roman"/>
        <family val="1"/>
        <charset val="204"/>
      </rPr>
      <t xml:space="preserve"> </t>
    </r>
  </si>
  <si>
    <t>ВСЕГО:</t>
  </si>
  <si>
    <t>Наименование учредителя</t>
  </si>
  <si>
    <t>Кол-во пайщиков у учредителя</t>
  </si>
  <si>
    <t>Доля  мощности по протоколу №320 в (кВА)</t>
  </si>
  <si>
    <t>Доля доп. Мощности в (кВА)</t>
  </si>
  <si>
    <t>Доля общей мощности с учётом получаемой</t>
  </si>
  <si>
    <t>количество не участвующих</t>
  </si>
  <si>
    <t>текущая на одно домовладение</t>
  </si>
  <si>
    <t>дополнительная на одно домовладение</t>
  </si>
  <si>
    <t>распределяемая мощность</t>
  </si>
  <si>
    <t>35(штатное расписание ) + ЛОЭСК+ ярмарка</t>
  </si>
  <si>
    <t>получаемая на 1 домовладение</t>
  </si>
  <si>
    <r>
      <t xml:space="preserve">ДПК «Орехово-Южный» </t>
    </r>
    <r>
      <rPr>
        <sz val="12"/>
        <color rgb="FF0070C0"/>
        <rFont val="Times New Roman"/>
        <family val="1"/>
        <charset val="204"/>
      </rPr>
      <t>(свой договор с ПСК)</t>
    </r>
  </si>
  <si>
    <t>Доля  мощности по протоколу № 341 с выделением ДЭК в (кВА)</t>
  </si>
  <si>
    <t>количество участвующих в ДПХ</t>
  </si>
  <si>
    <t>ДПКП-1 Петроградского р-а</t>
  </si>
  <si>
    <t>текущая на одно домовладение (из2800 кВА)</t>
  </si>
  <si>
    <t>хоз деятельность</t>
  </si>
  <si>
    <t>Договор простого товарищества на 2000</t>
  </si>
  <si>
    <t>Договор простого товарищества на 500</t>
  </si>
  <si>
    <t>Общая сумма в руб</t>
  </si>
  <si>
    <t>кол. участков</t>
  </si>
  <si>
    <t>С учётом неплатежей "Свердловца" , "ОЮ" и "Кировский", а  это 1700 домов  из 5510 остаётся 3810 домов , которые распредилились  между участникми договора простого товарищества.</t>
  </si>
  <si>
    <t>надо внести с участка</t>
  </si>
  <si>
    <t>внесено с участка</t>
  </si>
  <si>
    <t>При распределении дополнительной  мощности в 500 кВА  на оставшишся 3810 участка  взнос составит 787, 40 рубля с дома. Далее таблица взносов</t>
  </si>
  <si>
    <t>оплата Мощности в 2000 (кВА) Произведена</t>
  </si>
  <si>
    <t>оплата Мощности в 500 (кВА) Надо Произвести</t>
  </si>
  <si>
    <t>не участвует</t>
  </si>
  <si>
    <t>Общая сумма сдаваемых денег</t>
  </si>
  <si>
    <t>При распределении на оставшишся 3810 участков мощности в 2000 кВА взнос составлял 3068, 28 рубля с дома</t>
  </si>
  <si>
    <t>Доля доп. Мощности в 1900 (кВт)</t>
  </si>
  <si>
    <t>дополнительная на одно домовладение (из 1900кВт)</t>
  </si>
  <si>
    <t>дополнительная на одно домовладение (из 500кВт)</t>
  </si>
  <si>
    <t>Доля доп. Мощности в 500 (кВт)</t>
  </si>
  <si>
    <t>Мощность с учётом получаемой (всего 5310 кВт)</t>
  </si>
  <si>
    <t>Доля  мощности по протоколу №341 в (кВт) текущая (кВА*0,9)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</si>
</sst>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0" fillId="3" borderId="0" xfId="0" applyNumberFormat="1" applyFill="1" applyAlignment="1">
      <alignment vertical="center"/>
    </xf>
    <xf numFmtId="2" fontId="0" fillId="4" borderId="0" xfId="0" applyNumberFormat="1" applyFill="1" applyAlignment="1">
      <alignment vertical="center"/>
    </xf>
    <xf numFmtId="0" fontId="1" fillId="4" borderId="5" xfId="0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5" xfId="0" applyFont="1" applyFill="1" applyBorder="1" applyAlignment="1">
      <alignment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9DC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workbookViewId="0">
      <selection activeCell="K3" sqref="K3"/>
    </sheetView>
  </sheetViews>
  <sheetFormatPr defaultRowHeight="15"/>
  <cols>
    <col min="3" max="3" width="24.5703125" customWidth="1"/>
    <col min="4" max="6" width="25.42578125" customWidth="1"/>
    <col min="7" max="7" width="23.42578125" customWidth="1"/>
    <col min="8" max="8" width="35.7109375" customWidth="1"/>
  </cols>
  <sheetData>
    <row r="1" spans="2:12" ht="15.75" thickBot="1"/>
    <row r="2" spans="2:12" ht="63.75" thickBot="1">
      <c r="B2" s="10" t="s">
        <v>0</v>
      </c>
      <c r="C2" s="1" t="s">
        <v>22</v>
      </c>
      <c r="D2" s="1" t="s">
        <v>23</v>
      </c>
      <c r="E2" s="2" t="s">
        <v>24</v>
      </c>
      <c r="F2" s="2" t="s">
        <v>34</v>
      </c>
      <c r="G2" s="1" t="s">
        <v>25</v>
      </c>
      <c r="H2" s="1" t="s">
        <v>26</v>
      </c>
    </row>
    <row r="3" spans="2:12" ht="16.5" thickBot="1">
      <c r="B3" s="11">
        <v>1</v>
      </c>
      <c r="C3" s="12" t="s">
        <v>1</v>
      </c>
      <c r="D3" s="13">
        <v>115</v>
      </c>
      <c r="E3" s="11">
        <v>58.7</v>
      </c>
      <c r="F3" s="14">
        <f>D3*$K$3</f>
        <v>57.035434500000001</v>
      </c>
      <c r="G3" s="14">
        <f>D3*$K$4</f>
        <v>41.533572500000005</v>
      </c>
      <c r="H3" s="14">
        <f>F3+G3</f>
        <v>98.569006999999999</v>
      </c>
      <c r="K3">
        <v>0.49596030000000002</v>
      </c>
      <c r="L3" s="16" t="s">
        <v>28</v>
      </c>
    </row>
    <row r="4" spans="2:12" ht="16.5" thickBot="1">
      <c r="B4" s="4">
        <v>2</v>
      </c>
      <c r="C4" s="5" t="s">
        <v>2</v>
      </c>
      <c r="D4" s="3">
        <v>466</v>
      </c>
      <c r="E4" s="4">
        <v>237.9</v>
      </c>
      <c r="F4" s="8">
        <f t="shared" ref="F4:F20" si="0">D4*$K$3</f>
        <v>231.11749980000002</v>
      </c>
      <c r="G4" s="8">
        <f t="shared" ref="G4:G20" si="1">D4*$K$4</f>
        <v>168.30125900000002</v>
      </c>
      <c r="H4" s="8">
        <f t="shared" ref="H4:H21" si="2">F4+G4</f>
        <v>399.41875880000003</v>
      </c>
      <c r="K4">
        <v>0.36116150000000002</v>
      </c>
      <c r="L4" s="16" t="s">
        <v>29</v>
      </c>
    </row>
    <row r="5" spans="2:12" ht="16.5" thickBot="1">
      <c r="B5" s="4">
        <v>3</v>
      </c>
      <c r="C5" s="5" t="s">
        <v>3</v>
      </c>
      <c r="D5" s="3">
        <v>281</v>
      </c>
      <c r="E5" s="4">
        <v>143.4</v>
      </c>
      <c r="F5" s="8">
        <f t="shared" si="0"/>
        <v>139.36484430000002</v>
      </c>
      <c r="G5" s="8">
        <f t="shared" si="1"/>
        <v>101.48638150000001</v>
      </c>
      <c r="H5" s="8">
        <f t="shared" si="2"/>
        <v>240.85122580000001</v>
      </c>
      <c r="K5" s="21">
        <f>SUM(K3:K4)</f>
        <v>0.85712180000000004</v>
      </c>
      <c r="L5" s="16" t="s">
        <v>32</v>
      </c>
    </row>
    <row r="6" spans="2:12" ht="16.5" thickBot="1">
      <c r="B6" s="4">
        <v>4</v>
      </c>
      <c r="C6" s="5" t="s">
        <v>4</v>
      </c>
      <c r="D6" s="3">
        <v>240</v>
      </c>
      <c r="E6" s="4">
        <v>122.5</v>
      </c>
      <c r="F6" s="8">
        <f t="shared" si="0"/>
        <v>119.030472</v>
      </c>
      <c r="G6" s="8">
        <f t="shared" si="1"/>
        <v>86.678760000000011</v>
      </c>
      <c r="H6" s="8">
        <f t="shared" si="2"/>
        <v>205.70923200000001</v>
      </c>
    </row>
    <row r="7" spans="2:12" ht="16.5" thickBot="1">
      <c r="B7" s="4">
        <v>5</v>
      </c>
      <c r="C7" s="5" t="s">
        <v>5</v>
      </c>
      <c r="D7" s="3">
        <v>134</v>
      </c>
      <c r="E7" s="4">
        <v>68.400000000000006</v>
      </c>
      <c r="F7" s="8">
        <f t="shared" si="0"/>
        <v>66.458680200000003</v>
      </c>
      <c r="G7" s="8">
        <f t="shared" si="1"/>
        <v>48.395641000000005</v>
      </c>
      <c r="H7" s="8">
        <f t="shared" si="2"/>
        <v>114.85432120000002</v>
      </c>
    </row>
    <row r="8" spans="2:12" ht="16.5" thickBot="1">
      <c r="B8" s="4">
        <v>6</v>
      </c>
      <c r="C8" s="5" t="s">
        <v>6</v>
      </c>
      <c r="D8" s="3">
        <v>164</v>
      </c>
      <c r="E8" s="4">
        <v>83.7</v>
      </c>
      <c r="F8" s="8">
        <f t="shared" si="0"/>
        <v>81.337489200000007</v>
      </c>
      <c r="G8" s="8">
        <f t="shared" si="1"/>
        <v>59.230486000000006</v>
      </c>
      <c r="H8" s="8">
        <f t="shared" si="2"/>
        <v>140.56797520000001</v>
      </c>
      <c r="K8">
        <v>0.50816689999999998</v>
      </c>
    </row>
    <row r="9" spans="2:12" ht="16.5" thickBot="1">
      <c r="B9" s="4">
        <v>7</v>
      </c>
      <c r="C9" s="5" t="s">
        <v>7</v>
      </c>
      <c r="D9" s="3">
        <v>655</v>
      </c>
      <c r="E9" s="4">
        <v>321.60000000000002</v>
      </c>
      <c r="F9" s="8">
        <f t="shared" si="0"/>
        <v>324.85399649999999</v>
      </c>
      <c r="G9" s="8">
        <f t="shared" si="1"/>
        <v>236.56078250000002</v>
      </c>
      <c r="H9" s="8">
        <f t="shared" si="2"/>
        <v>561.41477899999995</v>
      </c>
    </row>
    <row r="10" spans="2:12" ht="16.5" thickBot="1">
      <c r="B10" s="4">
        <v>8</v>
      </c>
      <c r="C10" s="5" t="s">
        <v>8</v>
      </c>
      <c r="D10" s="3">
        <v>177</v>
      </c>
      <c r="E10" s="4">
        <v>90.4</v>
      </c>
      <c r="F10" s="8">
        <f t="shared" si="0"/>
        <v>87.784973100000002</v>
      </c>
      <c r="G10" s="8">
        <f t="shared" si="1"/>
        <v>63.925585500000004</v>
      </c>
      <c r="H10" s="8">
        <f t="shared" si="2"/>
        <v>151.71055860000001</v>
      </c>
    </row>
    <row r="11" spans="2:12" ht="16.5" thickBot="1">
      <c r="B11" s="4">
        <v>9</v>
      </c>
      <c r="C11" s="5" t="s">
        <v>9</v>
      </c>
      <c r="D11" s="3">
        <v>107</v>
      </c>
      <c r="E11" s="4">
        <v>54.6</v>
      </c>
      <c r="F11" s="8">
        <f t="shared" si="0"/>
        <v>53.0677521</v>
      </c>
      <c r="G11" s="8">
        <f t="shared" si="1"/>
        <v>38.644280500000001</v>
      </c>
      <c r="H11" s="8">
        <f t="shared" si="2"/>
        <v>91.712032600000001</v>
      </c>
    </row>
    <row r="12" spans="2:12" ht="16.5" thickBot="1">
      <c r="B12" s="4">
        <v>10</v>
      </c>
      <c r="C12" s="5" t="s">
        <v>10</v>
      </c>
      <c r="D12" s="3">
        <v>334</v>
      </c>
      <c r="E12" s="4">
        <v>170.5</v>
      </c>
      <c r="F12" s="8">
        <f t="shared" si="0"/>
        <v>165.6507402</v>
      </c>
      <c r="G12" s="8">
        <f t="shared" si="1"/>
        <v>120.62794100000001</v>
      </c>
      <c r="H12" s="8">
        <f t="shared" si="2"/>
        <v>286.27868119999999</v>
      </c>
    </row>
    <row r="13" spans="2:12" ht="32.25" thickBot="1">
      <c r="B13" s="4">
        <v>11</v>
      </c>
      <c r="C13" s="5" t="s">
        <v>11</v>
      </c>
      <c r="D13" s="3">
        <v>673</v>
      </c>
      <c r="E13" s="4">
        <v>343.5</v>
      </c>
      <c r="F13" s="8">
        <f t="shared" si="0"/>
        <v>333.78128190000001</v>
      </c>
      <c r="G13" s="8">
        <f t="shared" si="1"/>
        <v>243.06168950000003</v>
      </c>
      <c r="H13" s="8">
        <f t="shared" si="2"/>
        <v>576.84297140000001</v>
      </c>
    </row>
    <row r="14" spans="2:12" ht="48" thickBot="1">
      <c r="B14" s="4" t="s">
        <v>12</v>
      </c>
      <c r="C14" s="5" t="s">
        <v>33</v>
      </c>
      <c r="D14" s="3">
        <v>460</v>
      </c>
      <c r="E14" s="4">
        <v>234.8</v>
      </c>
      <c r="F14" s="8">
        <v>234.8</v>
      </c>
      <c r="G14" s="8">
        <f t="shared" si="1"/>
        <v>166.13429000000002</v>
      </c>
      <c r="H14" s="8">
        <f t="shared" si="2"/>
        <v>400.93429000000003</v>
      </c>
    </row>
    <row r="15" spans="2:12" ht="32.25" thickBot="1">
      <c r="B15" s="4">
        <v>13</v>
      </c>
      <c r="C15" s="5" t="s">
        <v>14</v>
      </c>
      <c r="D15" s="3">
        <v>252</v>
      </c>
      <c r="E15" s="4">
        <v>128.6</v>
      </c>
      <c r="F15" s="8">
        <f t="shared" si="0"/>
        <v>124.9819956</v>
      </c>
      <c r="G15" s="8">
        <f t="shared" si="1"/>
        <v>91.012698</v>
      </c>
      <c r="H15" s="8">
        <f t="shared" si="2"/>
        <v>215.99469360000001</v>
      </c>
    </row>
    <row r="16" spans="2:12" ht="16.5" thickBot="1">
      <c r="B16" s="4">
        <v>14</v>
      </c>
      <c r="C16" s="5" t="s">
        <v>15</v>
      </c>
      <c r="D16" s="3">
        <v>117</v>
      </c>
      <c r="E16" s="4">
        <v>59.7</v>
      </c>
      <c r="F16" s="8">
        <f t="shared" si="0"/>
        <v>58.027355100000001</v>
      </c>
      <c r="G16" s="8">
        <f t="shared" si="1"/>
        <v>42.255895500000001</v>
      </c>
      <c r="H16" s="8">
        <f t="shared" si="2"/>
        <v>100.2832506</v>
      </c>
    </row>
    <row r="17" spans="2:8" ht="16.5" thickBot="1">
      <c r="B17" s="4">
        <v>15</v>
      </c>
      <c r="C17" s="5" t="s">
        <v>16</v>
      </c>
      <c r="D17" s="3">
        <v>585</v>
      </c>
      <c r="E17" s="4">
        <v>298.60000000000002</v>
      </c>
      <c r="F17" s="8">
        <f t="shared" si="0"/>
        <v>290.1367755</v>
      </c>
      <c r="G17" s="8">
        <f t="shared" si="1"/>
        <v>211.27947750000001</v>
      </c>
      <c r="H17" s="8">
        <f t="shared" si="2"/>
        <v>501.41625299999998</v>
      </c>
    </row>
    <row r="18" spans="2:8" ht="16.5" thickBot="1">
      <c r="B18" s="4">
        <v>16</v>
      </c>
      <c r="C18" s="5" t="s">
        <v>17</v>
      </c>
      <c r="D18" s="3">
        <v>586</v>
      </c>
      <c r="E18" s="4">
        <v>299.10000000000002</v>
      </c>
      <c r="F18" s="8">
        <f t="shared" si="0"/>
        <v>290.63273580000003</v>
      </c>
      <c r="G18" s="8">
        <f t="shared" si="1"/>
        <v>211.64063900000002</v>
      </c>
      <c r="H18" s="8">
        <f t="shared" si="2"/>
        <v>502.27337480000006</v>
      </c>
    </row>
    <row r="19" spans="2:8" ht="16.5" thickBot="1">
      <c r="B19" s="4">
        <v>17</v>
      </c>
      <c r="C19" s="5" t="s">
        <v>18</v>
      </c>
      <c r="D19" s="3">
        <v>125</v>
      </c>
      <c r="E19" s="4">
        <v>63.8</v>
      </c>
      <c r="F19" s="8">
        <f t="shared" si="0"/>
        <v>61.995037500000002</v>
      </c>
      <c r="G19" s="8">
        <f t="shared" si="1"/>
        <v>45.145187500000006</v>
      </c>
      <c r="H19" s="8">
        <f t="shared" si="2"/>
        <v>107.14022500000002</v>
      </c>
    </row>
    <row r="20" spans="2:8" ht="16.5" thickBot="1">
      <c r="B20" s="4">
        <v>18</v>
      </c>
      <c r="C20" s="5" t="s">
        <v>19</v>
      </c>
      <c r="D20" s="3">
        <v>39</v>
      </c>
      <c r="E20" s="4">
        <v>19.899999999999999</v>
      </c>
      <c r="F20" s="8">
        <f t="shared" si="0"/>
        <v>19.342451700000002</v>
      </c>
      <c r="G20" s="8">
        <f t="shared" si="1"/>
        <v>14.0852985</v>
      </c>
      <c r="H20" s="8">
        <f t="shared" si="2"/>
        <v>33.427750200000006</v>
      </c>
    </row>
    <row r="21" spans="2:8" ht="32.25" thickBot="1">
      <c r="B21" s="4">
        <v>19</v>
      </c>
      <c r="C21" s="5" t="s">
        <v>20</v>
      </c>
      <c r="D21" s="18" t="s">
        <v>31</v>
      </c>
      <c r="E21" s="4"/>
      <c r="F21" s="8">
        <v>60.6</v>
      </c>
      <c r="G21" s="8">
        <v>10</v>
      </c>
      <c r="H21" s="8">
        <f t="shared" si="2"/>
        <v>70.599999999999994</v>
      </c>
    </row>
    <row r="22" spans="2:8" ht="16.5" thickBot="1">
      <c r="B22" s="4"/>
      <c r="C22" s="6" t="s">
        <v>21</v>
      </c>
      <c r="D22" s="7">
        <v>5510</v>
      </c>
      <c r="E22" s="9">
        <f>SUM(E3:E21)</f>
        <v>2799.7</v>
      </c>
      <c r="F22" s="9">
        <f>SUM(F3:F21)</f>
        <v>2799.9995149999995</v>
      </c>
      <c r="G22" s="9">
        <f>SUM(G3:G21)</f>
        <v>1999.9998649999998</v>
      </c>
      <c r="H22" s="9">
        <f>SUM(H3:H21)</f>
        <v>4799.9993800000011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H11" sqref="H11"/>
    </sheetView>
  </sheetViews>
  <sheetFormatPr defaultRowHeight="15"/>
  <cols>
    <col min="1" max="1" width="6.42578125" style="25" customWidth="1"/>
    <col min="2" max="2" width="29.28515625" customWidth="1"/>
    <col min="3" max="3" width="19.85546875" customWidth="1"/>
    <col min="4" max="4" width="19.28515625" customWidth="1"/>
    <col min="5" max="6" width="18.28515625" customWidth="1"/>
    <col min="7" max="7" width="20" customWidth="1"/>
  </cols>
  <sheetData>
    <row r="1" spans="1:10" ht="15.75" thickBot="1"/>
    <row r="2" spans="1:10" s="16" customFormat="1" ht="63.75" thickBot="1">
      <c r="A2" s="22" t="s">
        <v>0</v>
      </c>
      <c r="B2" s="15" t="s">
        <v>22</v>
      </c>
      <c r="C2" s="15" t="s">
        <v>23</v>
      </c>
      <c r="D2" s="15" t="s">
        <v>57</v>
      </c>
      <c r="E2" s="15" t="s">
        <v>52</v>
      </c>
      <c r="F2" s="15" t="s">
        <v>55</v>
      </c>
      <c r="G2" s="15" t="s">
        <v>56</v>
      </c>
    </row>
    <row r="3" spans="1:10" s="16" customFormat="1" ht="16.5" thickBot="1">
      <c r="A3" s="23">
        <v>1</v>
      </c>
      <c r="B3" s="17" t="s">
        <v>1</v>
      </c>
      <c r="C3" s="31">
        <v>115</v>
      </c>
      <c r="D3" s="36">
        <v>51.33</v>
      </c>
      <c r="E3" s="36">
        <f t="shared" ref="E3:E8" si="0">C3*$I$4</f>
        <v>57.04</v>
      </c>
      <c r="F3" s="36">
        <f>C3*$I$5</f>
        <v>15.088000000000001</v>
      </c>
      <c r="G3" s="36">
        <f>D3+E3+F3</f>
        <v>123.458</v>
      </c>
      <c r="I3">
        <v>0.49596030000000002</v>
      </c>
      <c r="J3" s="16" t="s">
        <v>37</v>
      </c>
    </row>
    <row r="4" spans="1:10" s="16" customFormat="1" ht="16.5" thickBot="1">
      <c r="A4" s="29">
        <v>2</v>
      </c>
      <c r="B4" s="30" t="s">
        <v>2</v>
      </c>
      <c r="C4" s="32">
        <v>466</v>
      </c>
      <c r="D4" s="37">
        <v>208</v>
      </c>
      <c r="E4" s="37">
        <f t="shared" si="0"/>
        <v>231.136</v>
      </c>
      <c r="F4" s="36">
        <f>C4*$I$5</f>
        <v>61.139200000000002</v>
      </c>
      <c r="G4" s="36">
        <f t="shared" ref="G4:G21" si="1">D4+E4+F4</f>
        <v>500.27519999999998</v>
      </c>
      <c r="I4" s="16">
        <v>0.496</v>
      </c>
      <c r="J4" s="16" t="s">
        <v>53</v>
      </c>
    </row>
    <row r="5" spans="1:10" s="16" customFormat="1" ht="16.5" thickBot="1">
      <c r="A5" s="24">
        <v>3</v>
      </c>
      <c r="B5" s="18" t="s">
        <v>3</v>
      </c>
      <c r="C5" s="33">
        <v>281</v>
      </c>
      <c r="D5" s="38">
        <v>125.4</v>
      </c>
      <c r="E5" s="38">
        <f t="shared" si="0"/>
        <v>139.376</v>
      </c>
      <c r="F5" s="36">
        <f>C5*$I$5</f>
        <v>36.867200000000004</v>
      </c>
      <c r="G5" s="36">
        <f t="shared" si="1"/>
        <v>301.64320000000004</v>
      </c>
      <c r="I5" s="16">
        <v>0.13120000000000001</v>
      </c>
      <c r="J5" s="16" t="s">
        <v>54</v>
      </c>
    </row>
    <row r="6" spans="1:10" s="16" customFormat="1" ht="16.5" thickBot="1">
      <c r="A6" s="24">
        <v>4</v>
      </c>
      <c r="B6" s="18" t="s">
        <v>4</v>
      </c>
      <c r="C6" s="33">
        <v>240</v>
      </c>
      <c r="D6" s="38">
        <v>107</v>
      </c>
      <c r="E6" s="38">
        <f t="shared" si="0"/>
        <v>119.03999999999999</v>
      </c>
      <c r="F6" s="36">
        <f>C6*$I$5</f>
        <v>31.488000000000003</v>
      </c>
      <c r="G6" s="36">
        <f t="shared" si="1"/>
        <v>257.52800000000002</v>
      </c>
      <c r="I6" s="20">
        <f>SUM(I3:I5)</f>
        <v>1.1231603000000001</v>
      </c>
      <c r="J6" s="16" t="s">
        <v>32</v>
      </c>
    </row>
    <row r="7" spans="1:10" s="16" customFormat="1" ht="16.5" thickBot="1">
      <c r="A7" s="24">
        <v>5</v>
      </c>
      <c r="B7" s="18" t="s">
        <v>5</v>
      </c>
      <c r="C7" s="33">
        <v>134</v>
      </c>
      <c r="D7" s="38">
        <v>60</v>
      </c>
      <c r="E7" s="38">
        <f t="shared" si="0"/>
        <v>66.463999999999999</v>
      </c>
      <c r="F7" s="36">
        <f>C7*$I$5</f>
        <v>17.5808</v>
      </c>
      <c r="G7" s="36">
        <f t="shared" si="1"/>
        <v>144.04480000000001</v>
      </c>
      <c r="I7" s="16">
        <v>613.97</v>
      </c>
      <c r="J7" s="16" t="s">
        <v>30</v>
      </c>
    </row>
    <row r="8" spans="1:10" s="16" customFormat="1" ht="16.5" thickBot="1">
      <c r="A8" s="24">
        <v>6</v>
      </c>
      <c r="B8" s="18" t="s">
        <v>6</v>
      </c>
      <c r="C8" s="33">
        <v>164</v>
      </c>
      <c r="D8" s="38">
        <v>73.2</v>
      </c>
      <c r="E8" s="38">
        <f t="shared" si="0"/>
        <v>81.343999999999994</v>
      </c>
      <c r="F8" s="36">
        <f>C8*$I$5</f>
        <v>21.516800000000003</v>
      </c>
      <c r="G8" s="36">
        <f t="shared" si="1"/>
        <v>176.06079999999997</v>
      </c>
      <c r="I8" s="16">
        <v>1700</v>
      </c>
      <c r="J8" s="16" t="s">
        <v>27</v>
      </c>
    </row>
    <row r="9" spans="1:10" s="16" customFormat="1" ht="16.5" thickBot="1">
      <c r="A9" s="27">
        <v>7</v>
      </c>
      <c r="B9" s="28" t="s">
        <v>7</v>
      </c>
      <c r="C9" s="34">
        <v>655</v>
      </c>
      <c r="D9" s="39">
        <v>292.39999999999998</v>
      </c>
      <c r="E9" s="39"/>
      <c r="F9" s="39"/>
      <c r="G9" s="40">
        <f t="shared" si="1"/>
        <v>292.39999999999998</v>
      </c>
      <c r="I9" s="16">
        <v>3810</v>
      </c>
      <c r="J9" s="16" t="s">
        <v>35</v>
      </c>
    </row>
    <row r="10" spans="1:10" s="16" customFormat="1" ht="16.5" thickBot="1">
      <c r="A10" s="24">
        <v>8</v>
      </c>
      <c r="B10" s="18" t="s">
        <v>8</v>
      </c>
      <c r="C10" s="33">
        <v>177</v>
      </c>
      <c r="D10" s="38">
        <v>79</v>
      </c>
      <c r="E10" s="38">
        <f>C10*$I$4</f>
        <v>87.792000000000002</v>
      </c>
      <c r="F10" s="36">
        <f>C10*$I$5</f>
        <v>23.2224</v>
      </c>
      <c r="G10" s="36">
        <f t="shared" si="1"/>
        <v>190.01439999999999</v>
      </c>
    </row>
    <row r="11" spans="1:10" s="16" customFormat="1" ht="16.5" thickBot="1">
      <c r="A11" s="24">
        <v>9</v>
      </c>
      <c r="B11" s="18" t="s">
        <v>9</v>
      </c>
      <c r="C11" s="33">
        <v>107</v>
      </c>
      <c r="D11" s="38">
        <v>47.8</v>
      </c>
      <c r="E11" s="38">
        <f>C11*$I$4</f>
        <v>53.072000000000003</v>
      </c>
      <c r="F11" s="36">
        <f>C11*$I$5</f>
        <v>14.038400000000001</v>
      </c>
      <c r="G11" s="36">
        <f t="shared" si="1"/>
        <v>114.9104</v>
      </c>
    </row>
    <row r="12" spans="1:10" s="16" customFormat="1" ht="16.5" thickBot="1">
      <c r="A12" s="24">
        <v>10</v>
      </c>
      <c r="B12" s="18" t="s">
        <v>10</v>
      </c>
      <c r="C12" s="33">
        <v>334</v>
      </c>
      <c r="D12" s="38">
        <v>149</v>
      </c>
      <c r="E12" s="38">
        <f>C12*$I$4</f>
        <v>165.66399999999999</v>
      </c>
      <c r="F12" s="36">
        <f>C12*$I$5</f>
        <v>43.820800000000006</v>
      </c>
      <c r="G12" s="36">
        <f t="shared" si="1"/>
        <v>358.48480000000001</v>
      </c>
    </row>
    <row r="13" spans="1:10" s="16" customFormat="1" ht="16.5" customHeight="1" thickBot="1">
      <c r="A13" s="24">
        <v>11</v>
      </c>
      <c r="B13" s="18" t="s">
        <v>11</v>
      </c>
      <c r="C13" s="33">
        <v>673</v>
      </c>
      <c r="D13" s="38">
        <v>300</v>
      </c>
      <c r="E13" s="38">
        <f>C13*$I$4</f>
        <v>333.80799999999999</v>
      </c>
      <c r="F13" s="36">
        <f>C13*$I$5</f>
        <v>88.297600000000003</v>
      </c>
      <c r="G13" s="36">
        <f t="shared" si="1"/>
        <v>722.10559999999998</v>
      </c>
    </row>
    <row r="14" spans="1:10" s="16" customFormat="1" ht="19.5" customHeight="1" thickBot="1">
      <c r="A14" s="27">
        <v>12</v>
      </c>
      <c r="B14" s="28" t="s">
        <v>13</v>
      </c>
      <c r="C14" s="34">
        <v>460</v>
      </c>
      <c r="D14" s="39">
        <v>234.8</v>
      </c>
      <c r="E14" s="39"/>
      <c r="F14" s="39"/>
      <c r="G14" s="40">
        <f t="shared" si="1"/>
        <v>234.8</v>
      </c>
    </row>
    <row r="15" spans="1:10" s="16" customFormat="1" ht="16.5" thickBot="1">
      <c r="A15" s="24">
        <v>13</v>
      </c>
      <c r="B15" s="18" t="s">
        <v>36</v>
      </c>
      <c r="C15" s="33">
        <v>252</v>
      </c>
      <c r="D15" s="38">
        <v>112.5</v>
      </c>
      <c r="E15" s="38">
        <f>C15*$I$4</f>
        <v>124.992</v>
      </c>
      <c r="F15" s="36">
        <f>C15*$I$5</f>
        <v>33.062400000000004</v>
      </c>
      <c r="G15" s="36">
        <f t="shared" si="1"/>
        <v>270.55440000000004</v>
      </c>
    </row>
    <row r="16" spans="1:10" s="16" customFormat="1" ht="16.5" thickBot="1">
      <c r="A16" s="24">
        <v>14</v>
      </c>
      <c r="B16" s="18" t="s">
        <v>15</v>
      </c>
      <c r="C16" s="33">
        <v>117</v>
      </c>
      <c r="D16" s="38">
        <v>52.2</v>
      </c>
      <c r="E16" s="38">
        <f>C16*$I$4</f>
        <v>58.031999999999996</v>
      </c>
      <c r="F16" s="36">
        <f>C16*$I$5</f>
        <v>15.3504</v>
      </c>
      <c r="G16" s="36">
        <f t="shared" si="1"/>
        <v>125.58240000000001</v>
      </c>
      <c r="I16" s="16" t="s">
        <v>39</v>
      </c>
    </row>
    <row r="17" spans="1:14" s="16" customFormat="1" ht="16.5" thickBot="1">
      <c r="A17" s="27">
        <v>15</v>
      </c>
      <c r="B17" s="28" t="s">
        <v>16</v>
      </c>
      <c r="C17" s="34">
        <v>585</v>
      </c>
      <c r="D17" s="39">
        <v>261</v>
      </c>
      <c r="E17" s="39"/>
      <c r="F17" s="39"/>
      <c r="G17" s="40">
        <f t="shared" si="1"/>
        <v>261</v>
      </c>
      <c r="I17" s="16" t="s">
        <v>41</v>
      </c>
      <c r="K17" s="46">
        <v>11690158</v>
      </c>
      <c r="M17" s="43">
        <f>K17/K18</f>
        <v>3068.282939632546</v>
      </c>
      <c r="N17" s="16" t="s">
        <v>45</v>
      </c>
    </row>
    <row r="18" spans="1:14" s="16" customFormat="1" ht="16.5" thickBot="1">
      <c r="A18" s="24">
        <v>16</v>
      </c>
      <c r="B18" s="18" t="s">
        <v>17</v>
      </c>
      <c r="C18" s="33">
        <v>586</v>
      </c>
      <c r="D18" s="38">
        <v>261.60000000000002</v>
      </c>
      <c r="E18" s="38">
        <f>C18*$I$4</f>
        <v>290.65600000000001</v>
      </c>
      <c r="F18" s="36">
        <f>C18*$I$5</f>
        <v>76.883200000000002</v>
      </c>
      <c r="G18" s="36">
        <f t="shared" si="1"/>
        <v>629.13920000000007</v>
      </c>
      <c r="I18" t="s">
        <v>42</v>
      </c>
      <c r="K18" s="16">
        <v>3810</v>
      </c>
    </row>
    <row r="19" spans="1:14" s="16" customFormat="1" ht="16.5" thickBot="1">
      <c r="A19" s="24">
        <v>17</v>
      </c>
      <c r="B19" s="18" t="s">
        <v>18</v>
      </c>
      <c r="C19" s="33">
        <v>125</v>
      </c>
      <c r="D19" s="38">
        <v>55.8</v>
      </c>
      <c r="E19" s="38">
        <f>C19*$I$4</f>
        <v>62</v>
      </c>
      <c r="F19" s="36">
        <f>C19*$I$5</f>
        <v>16.400000000000002</v>
      </c>
      <c r="G19" s="36">
        <f t="shared" si="1"/>
        <v>134.19999999999999</v>
      </c>
    </row>
    <row r="20" spans="1:14" s="16" customFormat="1" ht="16.5" thickBot="1">
      <c r="A20" s="24">
        <v>18</v>
      </c>
      <c r="B20" s="18" t="s">
        <v>19</v>
      </c>
      <c r="C20" s="33">
        <v>39</v>
      </c>
      <c r="D20" s="38">
        <v>17.399999999999999</v>
      </c>
      <c r="E20" s="38">
        <f>C20*$I$4</f>
        <v>19.344000000000001</v>
      </c>
      <c r="F20" s="36">
        <f>C20*$I$5</f>
        <v>5.1168000000000005</v>
      </c>
      <c r="G20" s="36">
        <f t="shared" si="1"/>
        <v>41.860799999999998</v>
      </c>
    </row>
    <row r="21" spans="1:14" s="16" customFormat="1" ht="16.5" thickBot="1">
      <c r="A21" s="24">
        <v>19</v>
      </c>
      <c r="B21" s="18" t="s">
        <v>20</v>
      </c>
      <c r="C21" s="33" t="s">
        <v>38</v>
      </c>
      <c r="D21" s="38">
        <v>54.5</v>
      </c>
      <c r="E21" s="38">
        <v>10</v>
      </c>
      <c r="F21" s="36"/>
      <c r="G21" s="36">
        <f t="shared" si="1"/>
        <v>64.5</v>
      </c>
      <c r="I21" s="16" t="s">
        <v>40</v>
      </c>
    </row>
    <row r="22" spans="1:14" s="16" customFormat="1" ht="16.5" thickBot="1">
      <c r="A22" s="26"/>
      <c r="B22" s="19" t="s">
        <v>21</v>
      </c>
      <c r="C22" s="35">
        <v>5510</v>
      </c>
      <c r="D22" s="41">
        <f>SUM(D3:D21)</f>
        <v>2542.9300000000003</v>
      </c>
      <c r="E22" s="41">
        <f>SUM(E3:E21)</f>
        <v>1899.76</v>
      </c>
      <c r="F22" s="41">
        <f>SUM(F3:F21)</f>
        <v>499.87199999999996</v>
      </c>
      <c r="G22" s="41">
        <f>SUM(G3:G21)</f>
        <v>4942.5620000000008</v>
      </c>
      <c r="I22" s="16" t="s">
        <v>41</v>
      </c>
      <c r="K22" s="47">
        <v>2990614</v>
      </c>
      <c r="M22" s="42">
        <f>K22/K23</f>
        <v>784.93805774278212</v>
      </c>
      <c r="N22" s="16" t="s">
        <v>44</v>
      </c>
    </row>
    <row r="23" spans="1:14">
      <c r="I23" t="s">
        <v>42</v>
      </c>
      <c r="K23">
        <v>3810</v>
      </c>
    </row>
    <row r="25" spans="1:14">
      <c r="A25" s="25" t="s">
        <v>43</v>
      </c>
    </row>
    <row r="26" spans="1:14">
      <c r="A26" s="25" t="s">
        <v>51</v>
      </c>
    </row>
    <row r="27" spans="1:14">
      <c r="A27" s="25" t="s">
        <v>46</v>
      </c>
    </row>
    <row r="29" spans="1:14" ht="15.75" thickBot="1"/>
    <row r="30" spans="1:14" ht="63.75" thickBot="1">
      <c r="A30" s="22" t="s">
        <v>0</v>
      </c>
      <c r="B30" s="15" t="s">
        <v>22</v>
      </c>
      <c r="C30" s="15" t="s">
        <v>23</v>
      </c>
      <c r="D30" s="44" t="s">
        <v>47</v>
      </c>
      <c r="E30" s="48" t="s">
        <v>48</v>
      </c>
      <c r="F30" s="15" t="s">
        <v>50</v>
      </c>
    </row>
    <row r="31" spans="1:14" ht="16.5" thickBot="1">
      <c r="A31" s="23">
        <v>1</v>
      </c>
      <c r="B31" s="17" t="s">
        <v>1</v>
      </c>
      <c r="C31" s="31">
        <v>115</v>
      </c>
      <c r="D31" s="45">
        <f>$M$17*C31</f>
        <v>352852.53805774281</v>
      </c>
      <c r="E31" s="49">
        <f>$M$22*C31</f>
        <v>90267.876640419941</v>
      </c>
      <c r="F31" s="36">
        <f>D31+E31</f>
        <v>443120.41469816276</v>
      </c>
    </row>
    <row r="32" spans="1:14" ht="16.5" thickBot="1">
      <c r="A32" s="29">
        <v>2</v>
      </c>
      <c r="B32" s="30" t="s">
        <v>2</v>
      </c>
      <c r="C32" s="32">
        <v>466</v>
      </c>
      <c r="D32" s="45">
        <f t="shared" ref="D32:D36" si="2">$M$17*C32</f>
        <v>1429819.8498687665</v>
      </c>
      <c r="E32" s="49">
        <f t="shared" ref="E32:E36" si="3">$M$22*C32</f>
        <v>365781.13490813645</v>
      </c>
      <c r="F32" s="36">
        <f t="shared" ref="F32:F36" si="4">D32+E32</f>
        <v>1795600.9847769029</v>
      </c>
    </row>
    <row r="33" spans="1:6" ht="16.5" thickBot="1">
      <c r="A33" s="24">
        <v>3</v>
      </c>
      <c r="B33" s="18" t="s">
        <v>3</v>
      </c>
      <c r="C33" s="33">
        <v>281</v>
      </c>
      <c r="D33" s="45">
        <f t="shared" si="2"/>
        <v>862187.50603674538</v>
      </c>
      <c r="E33" s="49">
        <f t="shared" si="3"/>
        <v>220567.59422572178</v>
      </c>
      <c r="F33" s="36">
        <f t="shared" si="4"/>
        <v>1082755.1002624673</v>
      </c>
    </row>
    <row r="34" spans="1:6" ht="16.5" thickBot="1">
      <c r="A34" s="24">
        <v>4</v>
      </c>
      <c r="B34" s="18" t="s">
        <v>4</v>
      </c>
      <c r="C34" s="33">
        <v>240</v>
      </c>
      <c r="D34" s="45">
        <f t="shared" si="2"/>
        <v>736387.90551181103</v>
      </c>
      <c r="E34" s="49">
        <f t="shared" si="3"/>
        <v>188385.13385826771</v>
      </c>
      <c r="F34" s="36">
        <f t="shared" si="4"/>
        <v>924773.03937007871</v>
      </c>
    </row>
    <row r="35" spans="1:6" ht="16.5" thickBot="1">
      <c r="A35" s="24">
        <v>5</v>
      </c>
      <c r="B35" s="18" t="s">
        <v>5</v>
      </c>
      <c r="C35" s="33">
        <v>134</v>
      </c>
      <c r="D35" s="45">
        <f t="shared" si="2"/>
        <v>411149.91391076118</v>
      </c>
      <c r="E35" s="49">
        <f t="shared" si="3"/>
        <v>105181.69973753281</v>
      </c>
      <c r="F35" s="36">
        <f t="shared" si="4"/>
        <v>516331.61364829401</v>
      </c>
    </row>
    <row r="36" spans="1:6" ht="16.5" thickBot="1">
      <c r="A36" s="24">
        <v>6</v>
      </c>
      <c r="B36" s="18" t="s">
        <v>6</v>
      </c>
      <c r="C36" s="33">
        <v>164</v>
      </c>
      <c r="D36" s="45">
        <f t="shared" si="2"/>
        <v>503198.40209973755</v>
      </c>
      <c r="E36" s="49">
        <f t="shared" si="3"/>
        <v>128729.84146981627</v>
      </c>
      <c r="F36" s="36">
        <f t="shared" si="4"/>
        <v>631928.24356955383</v>
      </c>
    </row>
    <row r="37" spans="1:6" ht="16.5" thickBot="1">
      <c r="A37" s="27">
        <v>7</v>
      </c>
      <c r="B37" s="28" t="s">
        <v>7</v>
      </c>
      <c r="C37" s="34">
        <v>655</v>
      </c>
      <c r="D37" s="39"/>
      <c r="E37" s="39"/>
      <c r="F37" s="40" t="s">
        <v>49</v>
      </c>
    </row>
    <row r="38" spans="1:6" ht="16.5" thickBot="1">
      <c r="A38" s="24">
        <v>8</v>
      </c>
      <c r="B38" s="18" t="s">
        <v>8</v>
      </c>
      <c r="C38" s="33">
        <v>177</v>
      </c>
      <c r="D38" s="45">
        <f t="shared" ref="D38:D41" si="5">$M$17*C38</f>
        <v>543086.08031496068</v>
      </c>
      <c r="E38" s="49">
        <f t="shared" ref="E38:E41" si="6">$M$22*C38</f>
        <v>138934.03622047242</v>
      </c>
      <c r="F38" s="36">
        <f t="shared" ref="F38:F41" si="7">D38+E38</f>
        <v>682020.1165354331</v>
      </c>
    </row>
    <row r="39" spans="1:6" ht="16.5" thickBot="1">
      <c r="A39" s="24">
        <v>9</v>
      </c>
      <c r="B39" s="18" t="s">
        <v>9</v>
      </c>
      <c r="C39" s="33">
        <v>107</v>
      </c>
      <c r="D39" s="45">
        <f t="shared" si="5"/>
        <v>328306.27454068244</v>
      </c>
      <c r="E39" s="49">
        <f t="shared" si="6"/>
        <v>83988.372178477686</v>
      </c>
      <c r="F39" s="36">
        <f t="shared" si="7"/>
        <v>412294.64671916014</v>
      </c>
    </row>
    <row r="40" spans="1:6" ht="16.5" thickBot="1">
      <c r="A40" s="24">
        <v>10</v>
      </c>
      <c r="B40" s="18" t="s">
        <v>10</v>
      </c>
      <c r="C40" s="33">
        <v>334</v>
      </c>
      <c r="D40" s="45">
        <f t="shared" si="5"/>
        <v>1024806.5018372703</v>
      </c>
      <c r="E40" s="49">
        <f t="shared" si="6"/>
        <v>262169.31128608924</v>
      </c>
      <c r="F40" s="36">
        <f t="shared" si="7"/>
        <v>1286975.8131233596</v>
      </c>
    </row>
    <row r="41" spans="1:6" ht="16.5" thickBot="1">
      <c r="A41" s="24">
        <v>11</v>
      </c>
      <c r="B41" s="18" t="s">
        <v>11</v>
      </c>
      <c r="C41" s="33">
        <v>673</v>
      </c>
      <c r="D41" s="45">
        <f t="shared" si="5"/>
        <v>2064954.4183727035</v>
      </c>
      <c r="E41" s="49">
        <f t="shared" si="6"/>
        <v>528263.31286089239</v>
      </c>
      <c r="F41" s="36">
        <f t="shared" si="7"/>
        <v>2593217.7312335959</v>
      </c>
    </row>
    <row r="42" spans="1:6" ht="16.5" thickBot="1">
      <c r="A42" s="27">
        <v>12</v>
      </c>
      <c r="B42" s="28" t="s">
        <v>13</v>
      </c>
      <c r="C42" s="34">
        <v>460</v>
      </c>
      <c r="D42" s="39"/>
      <c r="E42" s="39"/>
      <c r="F42" s="40" t="s">
        <v>49</v>
      </c>
    </row>
    <row r="43" spans="1:6" ht="16.5" thickBot="1">
      <c r="A43" s="24">
        <v>13</v>
      </c>
      <c r="B43" s="18" t="s">
        <v>36</v>
      </c>
      <c r="C43" s="33">
        <v>252</v>
      </c>
      <c r="D43" s="45">
        <f t="shared" ref="D43:D44" si="8">$M$17*C43</f>
        <v>773207.30078740162</v>
      </c>
      <c r="E43" s="49">
        <f t="shared" ref="E43:E44" si="9">$M$22*C43</f>
        <v>197804.3905511811</v>
      </c>
      <c r="F43" s="36">
        <f t="shared" ref="F43:F44" si="10">D43+E43</f>
        <v>971011.69133858266</v>
      </c>
    </row>
    <row r="44" spans="1:6" ht="16.5" thickBot="1">
      <c r="A44" s="24">
        <v>14</v>
      </c>
      <c r="B44" s="18" t="s">
        <v>15</v>
      </c>
      <c r="C44" s="33">
        <v>117</v>
      </c>
      <c r="D44" s="45">
        <f t="shared" si="8"/>
        <v>358989.10393700789</v>
      </c>
      <c r="E44" s="49">
        <f t="shared" si="9"/>
        <v>91837.752755905502</v>
      </c>
      <c r="F44" s="36">
        <f t="shared" si="10"/>
        <v>450826.8566929134</v>
      </c>
    </row>
    <row r="45" spans="1:6" ht="16.5" thickBot="1">
      <c r="A45" s="27">
        <v>15</v>
      </c>
      <c r="B45" s="28" t="s">
        <v>16</v>
      </c>
      <c r="C45" s="34">
        <v>585</v>
      </c>
      <c r="D45" s="39"/>
      <c r="E45" s="39"/>
      <c r="F45" s="40" t="s">
        <v>49</v>
      </c>
    </row>
    <row r="46" spans="1:6" ht="16.5" thickBot="1">
      <c r="A46" s="24">
        <v>16</v>
      </c>
      <c r="B46" s="18" t="s">
        <v>17</v>
      </c>
      <c r="C46" s="33">
        <v>586</v>
      </c>
      <c r="D46" s="45">
        <f t="shared" ref="D46:D49" si="11">$M$17*C46</f>
        <v>1798013.802624672</v>
      </c>
      <c r="E46" s="49">
        <f t="shared" ref="E46:E48" si="12">$M$22*C46</f>
        <v>459973.70183727035</v>
      </c>
      <c r="F46" s="36">
        <f t="shared" ref="F46:F50" si="13">D46+E46</f>
        <v>2257987.5044619422</v>
      </c>
    </row>
    <row r="47" spans="1:6" ht="16.5" thickBot="1">
      <c r="A47" s="24">
        <v>17</v>
      </c>
      <c r="B47" s="18" t="s">
        <v>18</v>
      </c>
      <c r="C47" s="33">
        <v>125</v>
      </c>
      <c r="D47" s="45">
        <f t="shared" si="11"/>
        <v>383535.36745406827</v>
      </c>
      <c r="E47" s="49">
        <f t="shared" si="12"/>
        <v>98117.257217847771</v>
      </c>
      <c r="F47" s="36">
        <f t="shared" si="13"/>
        <v>481652.62467191601</v>
      </c>
    </row>
    <row r="48" spans="1:6" ht="16.5" thickBot="1">
      <c r="A48" s="24">
        <v>18</v>
      </c>
      <c r="B48" s="18" t="s">
        <v>19</v>
      </c>
      <c r="C48" s="33">
        <v>39</v>
      </c>
      <c r="D48" s="45">
        <f t="shared" si="11"/>
        <v>119663.03464566929</v>
      </c>
      <c r="E48" s="49">
        <f t="shared" si="12"/>
        <v>30612.584251968503</v>
      </c>
      <c r="F48" s="36">
        <f t="shared" si="13"/>
        <v>150275.61889763779</v>
      </c>
    </row>
    <row r="49" spans="1:7" ht="16.5" thickBot="1">
      <c r="A49" s="24">
        <v>19</v>
      </c>
      <c r="B49" s="18" t="s">
        <v>20</v>
      </c>
      <c r="C49" s="33" t="s">
        <v>38</v>
      </c>
      <c r="D49" s="45"/>
      <c r="E49" s="49"/>
      <c r="F49" s="36">
        <f t="shared" si="13"/>
        <v>0</v>
      </c>
    </row>
    <row r="50" spans="1:7" ht="16.5" thickBot="1">
      <c r="A50" s="26"/>
      <c r="B50" s="19" t="s">
        <v>21</v>
      </c>
      <c r="C50" s="35">
        <v>5510</v>
      </c>
      <c r="D50" s="41">
        <f>SUM(D31:D49)</f>
        <v>11690158.000000002</v>
      </c>
      <c r="E50" s="50">
        <f>SUM(E31:E49)</f>
        <v>2990614</v>
      </c>
      <c r="F50" s="40">
        <f t="shared" si="13"/>
        <v>14680772.000000002</v>
      </c>
      <c r="G50" s="51"/>
    </row>
  </sheetData>
  <pageMargins left="0.39" right="0.16" top="0.16" bottom="0.25" header="0.12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планировалось</vt:lpstr>
      <vt:lpstr>реалии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cp:lastPrinted>2015-06-01T11:56:19Z</cp:lastPrinted>
  <dcterms:created xsi:type="dcterms:W3CDTF">2015-01-14T09:37:58Z</dcterms:created>
  <dcterms:modified xsi:type="dcterms:W3CDTF">2017-02-01T11:07:05Z</dcterms:modified>
</cp:coreProperties>
</file>